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мета доходов и расходов" sheetId="1" r:id="rId1"/>
  </sheets>
  <definedNames>
    <definedName name="_xlnm.Print_Area" localSheetId="0">'Смета доходов и расходов'!$A$1:$E$64</definedName>
  </definedNames>
  <calcPr fullCalcOnLoad="1"/>
</workbook>
</file>

<file path=xl/sharedStrings.xml><?xml version="1.0" encoding="utf-8"?>
<sst xmlns="http://schemas.openxmlformats.org/spreadsheetml/2006/main" count="62" uniqueCount="50">
  <si>
    <t xml:space="preserve">Смета доходов и расходов ТСЖ "Чапаева, 23" на 2016 год. </t>
  </si>
  <si>
    <t>Утверждена
Общим собранием членов товарищества
собственников жилья «Чапаева, 23»
Протокол №14 от  10 марта 2016 года</t>
  </si>
  <si>
    <t>Площадь дома 3207,5 кв.м</t>
  </si>
  <si>
    <t>Доходы</t>
  </si>
  <si>
    <t>№ п/п</t>
  </si>
  <si>
    <t>Статья сметы</t>
  </si>
  <si>
    <t xml:space="preserve">Год (тыс.руб) </t>
  </si>
  <si>
    <t>Месяц (тыс.руб)</t>
  </si>
  <si>
    <t>Кв.М, руб</t>
  </si>
  <si>
    <t>Целевые взносы на СОИ и ТР</t>
  </si>
  <si>
    <t>Содержание общего имущества</t>
  </si>
  <si>
    <t>Текущий ремонт</t>
  </si>
  <si>
    <t>Переходящий отстаток с прошлого года - на расходы по СОИ</t>
  </si>
  <si>
    <t>Итого целевых взносов На СОИ и ТР</t>
  </si>
  <si>
    <t>Целевые взносы на КУ</t>
  </si>
  <si>
    <t>Электроэнергия</t>
  </si>
  <si>
    <t>Отопление</t>
  </si>
  <si>
    <t>Горячее водоснабжение</t>
  </si>
  <si>
    <t>Холодное водоснабжение</t>
  </si>
  <si>
    <t>Водоотведение</t>
  </si>
  <si>
    <t>Итого целевых взносов на оплату КУ</t>
  </si>
  <si>
    <t>Прочие доходы</t>
  </si>
  <si>
    <t>Доходы от коммерческой деятельности - на расходы по ТР</t>
  </si>
  <si>
    <t>Итого прочих доходов</t>
  </si>
  <si>
    <t>Резерв на непредвиденные расходы</t>
  </si>
  <si>
    <t xml:space="preserve">Всего доходов </t>
  </si>
  <si>
    <t xml:space="preserve">Остаток в резервном фонде с прошлых периодов </t>
  </si>
  <si>
    <t>Расходы</t>
  </si>
  <si>
    <t>Фонд оплаты труда</t>
  </si>
  <si>
    <t>Налоги с ФОТ</t>
  </si>
  <si>
    <t>Вознаграждение правлению</t>
  </si>
  <si>
    <t>Налоги с вознагражденя правлению</t>
  </si>
  <si>
    <t>Комиссия банка</t>
  </si>
  <si>
    <t>Канц.товары и услуги почты</t>
  </si>
  <si>
    <t>Юридические услуги</t>
  </si>
  <si>
    <t>Хоз.принадлежности</t>
  </si>
  <si>
    <t>Вывоз ТБО</t>
  </si>
  <si>
    <t>Благоустройство</t>
  </si>
  <si>
    <t>Обслуживание лифтов</t>
  </si>
  <si>
    <t>Обслуживание ОПУ</t>
  </si>
  <si>
    <t>Итого по СОИ</t>
  </si>
  <si>
    <t>Материалы для мелкого ТР</t>
  </si>
  <si>
    <t>Мелкий ТР</t>
  </si>
  <si>
    <t>Ремонт отмостки</t>
  </si>
  <si>
    <t>Ремонт тамбуров подъездов</t>
  </si>
  <si>
    <t>Итого по ТР</t>
  </si>
  <si>
    <t>Непревиденные расходы</t>
  </si>
  <si>
    <t>Коммунальные услуги</t>
  </si>
  <si>
    <t>Итого по КУ</t>
  </si>
  <si>
    <t>Всего по смете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</si>
</sst>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 wrapText="1"/>
    </xf>
    <xf numFmtId="164" fontId="3" fillId="2" borderId="2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left"/>
    </xf>
    <xf numFmtId="164" fontId="1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left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1" fillId="3" borderId="3" xfId="0" applyFont="1" applyFill="1" applyBorder="1" applyAlignment="1">
      <alignment horizontal="center"/>
    </xf>
    <xf numFmtId="164" fontId="4" fillId="3" borderId="3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workbookViewId="0" topLeftCell="A1">
      <selection activeCell="C2" sqref="C2"/>
    </sheetView>
  </sheetViews>
  <sheetFormatPr defaultColWidth="9.140625" defaultRowHeight="12.75"/>
  <cols>
    <col min="1" max="1" width="5.28125" style="0" customWidth="1"/>
    <col min="2" max="2" width="38.8515625" style="0" customWidth="1"/>
    <col min="3" max="3" width="15.28125" style="0" customWidth="1"/>
    <col min="4" max="4" width="12.140625" style="0" customWidth="1"/>
    <col min="5" max="5" width="15.57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/>
      <c r="B2" s="2" t="s">
        <v>1</v>
      </c>
      <c r="C2" s="3"/>
      <c r="D2" s="3"/>
      <c r="E2" s="3"/>
    </row>
    <row r="3" spans="1:5" ht="12.75">
      <c r="A3" s="4" t="s">
        <v>2</v>
      </c>
      <c r="B3" s="4"/>
      <c r="C3" s="4"/>
      <c r="D3" s="4"/>
      <c r="E3" s="4"/>
    </row>
    <row r="4" spans="1:5" ht="12.75">
      <c r="A4" s="5" t="s">
        <v>3</v>
      </c>
      <c r="B4" s="5"/>
      <c r="C4" s="5"/>
      <c r="D4" s="5"/>
      <c r="E4" s="5"/>
    </row>
    <row r="5" spans="1:5" ht="12.75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</row>
    <row r="6" spans="1:5" ht="15.75" customHeight="1">
      <c r="A6" s="6" t="s">
        <v>9</v>
      </c>
      <c r="B6" s="6"/>
      <c r="C6" s="6"/>
      <c r="D6" s="6"/>
      <c r="E6" s="6"/>
    </row>
    <row r="7" spans="1:5" ht="22.5" customHeight="1">
      <c r="A7" s="7">
        <v>1</v>
      </c>
      <c r="B7" s="7" t="s">
        <v>10</v>
      </c>
      <c r="C7" s="8">
        <v>1000.3</v>
      </c>
      <c r="D7" s="8">
        <f>ROUND(C7/12,1)</f>
        <v>83.4</v>
      </c>
      <c r="E7" s="8">
        <f>ROUND(D7/7540*1000,2)</f>
        <v>11.06</v>
      </c>
    </row>
    <row r="8" spans="1:5" ht="29.25" customHeight="1">
      <c r="A8" s="7">
        <v>2</v>
      </c>
      <c r="B8" s="7" t="s">
        <v>11</v>
      </c>
      <c r="C8" s="8">
        <v>269.4</v>
      </c>
      <c r="D8" s="8">
        <f>ROUND(C8/12,1)</f>
        <v>22.5</v>
      </c>
      <c r="E8" s="8">
        <f>ROUND(D8/7540*1000,2)</f>
        <v>2.98</v>
      </c>
    </row>
    <row r="9" spans="1:5" ht="42" customHeight="1">
      <c r="A9" s="7">
        <v>3</v>
      </c>
      <c r="B9" s="7" t="s">
        <v>12</v>
      </c>
      <c r="C9" s="8">
        <v>0</v>
      </c>
      <c r="D9" s="8">
        <f>ROUND(C9/12,1)</f>
        <v>0</v>
      </c>
      <c r="E9" s="8">
        <f>ROUND(D9/7540*1000,2)+0.01</f>
        <v>0.01</v>
      </c>
    </row>
    <row r="10" spans="1:5" ht="27" customHeight="1">
      <c r="A10" s="7" t="s">
        <v>13</v>
      </c>
      <c r="B10" s="7"/>
      <c r="C10" s="8">
        <f>SUM(C7:C9)</f>
        <v>1269.6999999999998</v>
      </c>
      <c r="D10" s="8">
        <f>SUM(D7:D9)</f>
        <v>105.9</v>
      </c>
      <c r="E10" s="8">
        <f>SUM(E7:E9)</f>
        <v>14.05</v>
      </c>
    </row>
    <row r="11" spans="1:5" ht="12.75">
      <c r="A11" s="7"/>
      <c r="B11" s="7"/>
      <c r="C11" s="8"/>
      <c r="D11" s="8"/>
      <c r="E11" s="8"/>
    </row>
    <row r="12" spans="1:5" ht="15.75" customHeight="1">
      <c r="A12" s="7" t="s">
        <v>14</v>
      </c>
      <c r="B12" s="7"/>
      <c r="C12" s="8"/>
      <c r="D12" s="8"/>
      <c r="E12" s="8"/>
    </row>
    <row r="13" spans="1:5" ht="24" customHeight="1">
      <c r="A13" s="6">
        <v>1</v>
      </c>
      <c r="B13" s="9" t="s">
        <v>15</v>
      </c>
      <c r="C13" s="8">
        <v>0</v>
      </c>
      <c r="D13" s="8">
        <f>ROUND(C13/12,1)</f>
        <v>0</v>
      </c>
      <c r="E13" s="8"/>
    </row>
    <row r="14" spans="1:5" ht="21.75" customHeight="1">
      <c r="A14" s="6">
        <v>2</v>
      </c>
      <c r="B14" s="9" t="s">
        <v>16</v>
      </c>
      <c r="C14" s="8">
        <v>956.7</v>
      </c>
      <c r="D14" s="8">
        <f>ROUND(C14/12,1)</f>
        <v>79.7</v>
      </c>
      <c r="E14" s="8">
        <f>ROUND(D14/7540*1000,2)</f>
        <v>10.57</v>
      </c>
    </row>
    <row r="15" spans="1:5" ht="24" customHeight="1">
      <c r="A15" s="6">
        <v>3</v>
      </c>
      <c r="B15" s="9" t="s">
        <v>17</v>
      </c>
      <c r="C15" s="8">
        <v>350.8</v>
      </c>
      <c r="D15" s="8">
        <f>ROUND(C15/12,1)</f>
        <v>29.2</v>
      </c>
      <c r="E15" s="8"/>
    </row>
    <row r="16" spans="1:5" ht="24.75" customHeight="1">
      <c r="A16" s="6">
        <v>4</v>
      </c>
      <c r="B16" s="9" t="s">
        <v>18</v>
      </c>
      <c r="C16" s="8">
        <v>0</v>
      </c>
      <c r="D16" s="8">
        <f>ROUND(C16/12,1)</f>
        <v>0</v>
      </c>
      <c r="E16" s="8"/>
    </row>
    <row r="17" spans="1:5" ht="26.25" customHeight="1">
      <c r="A17" s="6">
        <v>5</v>
      </c>
      <c r="B17" s="9" t="s">
        <v>19</v>
      </c>
      <c r="C17" s="8">
        <v>0</v>
      </c>
      <c r="D17" s="8">
        <f>ROUND(C17/12,1)</f>
        <v>0</v>
      </c>
      <c r="E17" s="8"/>
    </row>
    <row r="18" spans="1:5" ht="26.25" customHeight="1">
      <c r="A18" s="6" t="s">
        <v>20</v>
      </c>
      <c r="B18" s="6"/>
      <c r="C18" s="8">
        <f>SUM(C13:C17)</f>
        <v>1307.5</v>
      </c>
      <c r="D18" s="8">
        <f>SUM(D13:D17)</f>
        <v>108.9</v>
      </c>
      <c r="E18" s="8">
        <f>SUM(E13:E17)</f>
        <v>10.57</v>
      </c>
    </row>
    <row r="19" spans="1:5" ht="26.25" customHeight="1">
      <c r="A19" s="9" t="s">
        <v>21</v>
      </c>
      <c r="B19" s="9"/>
      <c r="C19" s="8"/>
      <c r="D19" s="8"/>
      <c r="E19" s="8"/>
    </row>
    <row r="20" spans="1:5" ht="45" customHeight="1">
      <c r="A20" s="10">
        <v>1</v>
      </c>
      <c r="B20" s="10" t="s">
        <v>22</v>
      </c>
      <c r="C20" s="8">
        <v>120</v>
      </c>
      <c r="D20" s="8">
        <f>ROUND(C20/12,1)</f>
        <v>10</v>
      </c>
      <c r="E20" s="8">
        <f>ROUND(D20/7540*1000,2)-0.01</f>
        <v>1.32</v>
      </c>
    </row>
    <row r="21" spans="1:5" ht="31.5" customHeight="1">
      <c r="A21" s="9" t="s">
        <v>23</v>
      </c>
      <c r="B21" s="9"/>
      <c r="C21" s="8">
        <f>SUM(C20:C20)</f>
        <v>120</v>
      </c>
      <c r="D21" s="8">
        <f>SUM(D20:D20)</f>
        <v>10</v>
      </c>
      <c r="E21" s="8">
        <f>SUM(E20:E20)</f>
        <v>1.32</v>
      </c>
    </row>
    <row r="22" spans="1:5" ht="31.5" customHeight="1">
      <c r="A22" s="9" t="s">
        <v>24</v>
      </c>
      <c r="B22" s="9"/>
      <c r="C22" s="8">
        <v>0</v>
      </c>
      <c r="D22" s="8">
        <f>ROUND(C22/12,1)</f>
        <v>0</v>
      </c>
      <c r="E22" s="8">
        <f>ROUND(D22/7540*1000,2)</f>
        <v>0</v>
      </c>
    </row>
    <row r="23" spans="1:5" ht="45" customHeight="1">
      <c r="A23" s="9" t="s">
        <v>25</v>
      </c>
      <c r="B23" s="9"/>
      <c r="C23" s="8">
        <f>C10+C18+C21+C22</f>
        <v>2697.2</v>
      </c>
      <c r="D23" s="8">
        <f>D10+D18+D21+D22</f>
        <v>224.8</v>
      </c>
      <c r="E23" s="8"/>
    </row>
    <row r="24" spans="1:5" ht="45" customHeight="1">
      <c r="A24" s="9" t="s">
        <v>26</v>
      </c>
      <c r="B24" s="9"/>
      <c r="C24" s="8">
        <v>183.1</v>
      </c>
      <c r="D24" s="8"/>
      <c r="E24" s="8"/>
    </row>
    <row r="26" spans="1:5" ht="12.75">
      <c r="A26" s="11" t="s">
        <v>27</v>
      </c>
      <c r="B26" s="11"/>
      <c r="C26" s="11"/>
      <c r="D26" s="11"/>
      <c r="E26" s="11"/>
    </row>
    <row r="27" spans="1:5" ht="12.75">
      <c r="A27" s="12" t="s">
        <v>4</v>
      </c>
      <c r="B27" s="12" t="s">
        <v>5</v>
      </c>
      <c r="C27" s="12" t="s">
        <v>6</v>
      </c>
      <c r="D27" s="12" t="s">
        <v>7</v>
      </c>
      <c r="E27" s="12" t="s">
        <v>8</v>
      </c>
    </row>
    <row r="28" spans="1:5" ht="4.5" customHeight="1">
      <c r="A28" s="12"/>
      <c r="B28" s="12"/>
      <c r="C28" s="12"/>
      <c r="D28" s="12"/>
      <c r="E28" s="12"/>
    </row>
    <row r="29" spans="1:5" ht="15.75" customHeight="1">
      <c r="A29" s="12" t="s">
        <v>10</v>
      </c>
      <c r="B29" s="12"/>
      <c r="C29" s="12"/>
      <c r="D29" s="12"/>
      <c r="E29" s="12"/>
    </row>
    <row r="30" spans="1:5" ht="8.25" customHeight="1">
      <c r="A30" s="12"/>
      <c r="B30" s="12"/>
      <c r="C30" s="12"/>
      <c r="D30" s="12"/>
      <c r="E30" s="12"/>
    </row>
    <row r="31" spans="1:5" ht="19.5" customHeight="1">
      <c r="A31" s="12">
        <v>1</v>
      </c>
      <c r="B31" s="13" t="s">
        <v>28</v>
      </c>
      <c r="C31" s="12">
        <v>0</v>
      </c>
      <c r="D31" s="14">
        <f aca="true" t="shared" si="0" ref="D31:D42">ROUND(C31/12,1)</f>
        <v>0</v>
      </c>
      <c r="E31" s="14">
        <f aca="true" t="shared" si="1" ref="E31:E42">ROUND(D31/7540*1000,2)</f>
        <v>0</v>
      </c>
    </row>
    <row r="32" spans="1:5" ht="19.5" customHeight="1">
      <c r="A32" s="12">
        <v>2</v>
      </c>
      <c r="B32" s="13" t="s">
        <v>29</v>
      </c>
      <c r="C32" s="12">
        <v>0</v>
      </c>
      <c r="D32" s="14">
        <f t="shared" si="0"/>
        <v>0</v>
      </c>
      <c r="E32" s="14">
        <f t="shared" si="1"/>
        <v>0</v>
      </c>
    </row>
    <row r="33" spans="1:5" ht="19.5" customHeight="1">
      <c r="A33" s="12">
        <v>3</v>
      </c>
      <c r="B33" s="13" t="s">
        <v>30</v>
      </c>
      <c r="C33" s="12">
        <v>258.7</v>
      </c>
      <c r="D33" s="14">
        <f t="shared" si="0"/>
        <v>21.6</v>
      </c>
      <c r="E33" s="14">
        <f t="shared" si="1"/>
        <v>2.86</v>
      </c>
    </row>
    <row r="34" spans="1:5" ht="19.5" customHeight="1">
      <c r="A34" s="12">
        <v>4</v>
      </c>
      <c r="B34" s="13" t="s">
        <v>31</v>
      </c>
      <c r="C34" s="12">
        <v>72.4</v>
      </c>
      <c r="D34" s="14">
        <f t="shared" si="0"/>
        <v>6</v>
      </c>
      <c r="E34" s="14">
        <f t="shared" si="1"/>
        <v>0.8</v>
      </c>
    </row>
    <row r="35" spans="1:5" ht="19.5" customHeight="1">
      <c r="A35" s="12">
        <v>5</v>
      </c>
      <c r="B35" s="13" t="s">
        <v>32</v>
      </c>
      <c r="C35" s="12">
        <v>18</v>
      </c>
      <c r="D35" s="14">
        <f t="shared" si="0"/>
        <v>1.5</v>
      </c>
      <c r="E35" s="14">
        <f t="shared" si="1"/>
        <v>0.2</v>
      </c>
    </row>
    <row r="36" spans="1:5" ht="19.5" customHeight="1">
      <c r="A36" s="12">
        <v>6</v>
      </c>
      <c r="B36" s="13" t="s">
        <v>33</v>
      </c>
      <c r="C36" s="12">
        <v>54.5</v>
      </c>
      <c r="D36" s="14">
        <f t="shared" si="0"/>
        <v>4.5</v>
      </c>
      <c r="E36" s="14">
        <f t="shared" si="1"/>
        <v>0.6</v>
      </c>
    </row>
    <row r="37" spans="1:5" ht="19.5" customHeight="1">
      <c r="A37" s="12">
        <v>7</v>
      </c>
      <c r="B37" s="13" t="s">
        <v>34</v>
      </c>
      <c r="C37" s="12">
        <v>30</v>
      </c>
      <c r="D37" s="14">
        <f t="shared" si="0"/>
        <v>2.5</v>
      </c>
      <c r="E37" s="14">
        <f t="shared" si="1"/>
        <v>0.33</v>
      </c>
    </row>
    <row r="38" spans="1:5" ht="19.5" customHeight="1">
      <c r="A38" s="12">
        <v>8</v>
      </c>
      <c r="B38" s="13" t="s">
        <v>35</v>
      </c>
      <c r="C38" s="12">
        <v>0</v>
      </c>
      <c r="D38" s="14">
        <f t="shared" si="0"/>
        <v>0</v>
      </c>
      <c r="E38" s="14">
        <f t="shared" si="1"/>
        <v>0</v>
      </c>
    </row>
    <row r="39" spans="1:5" ht="19.5" customHeight="1">
      <c r="A39" s="12">
        <v>9</v>
      </c>
      <c r="B39" s="13" t="s">
        <v>36</v>
      </c>
      <c r="C39" s="12">
        <v>0</v>
      </c>
      <c r="D39" s="14">
        <f t="shared" si="0"/>
        <v>0</v>
      </c>
      <c r="E39" s="14">
        <f t="shared" si="1"/>
        <v>0</v>
      </c>
    </row>
    <row r="40" spans="1:5" ht="19.5" customHeight="1">
      <c r="A40" s="12">
        <v>10</v>
      </c>
      <c r="B40" s="13" t="s">
        <v>37</v>
      </c>
      <c r="C40" s="12">
        <v>30</v>
      </c>
      <c r="D40" s="14">
        <f t="shared" si="0"/>
        <v>2.5</v>
      </c>
      <c r="E40" s="14">
        <f t="shared" si="1"/>
        <v>0.33</v>
      </c>
    </row>
    <row r="41" spans="1:5" ht="19.5" customHeight="1">
      <c r="A41" s="12">
        <v>10</v>
      </c>
      <c r="B41" s="13" t="s">
        <v>38</v>
      </c>
      <c r="C41" s="12">
        <v>0</v>
      </c>
      <c r="D41" s="14">
        <f t="shared" si="0"/>
        <v>0</v>
      </c>
      <c r="E41" s="14">
        <f t="shared" si="1"/>
        <v>0</v>
      </c>
    </row>
    <row r="42" spans="1:5" ht="19.5" customHeight="1">
      <c r="A42" s="12">
        <v>11</v>
      </c>
      <c r="B42" s="13" t="s">
        <v>39</v>
      </c>
      <c r="C42" s="12">
        <v>714</v>
      </c>
      <c r="D42" s="14">
        <f t="shared" si="0"/>
        <v>59.5</v>
      </c>
      <c r="E42" s="14">
        <f t="shared" si="1"/>
        <v>7.89</v>
      </c>
    </row>
    <row r="43" spans="1:5" ht="19.5" customHeight="1">
      <c r="A43" s="15" t="s">
        <v>40</v>
      </c>
      <c r="B43" s="15"/>
      <c r="C43" s="12">
        <f>SUM(C31:C42)</f>
        <v>1177.6</v>
      </c>
      <c r="D43" s="12">
        <f>SUM(D31:D42)</f>
        <v>98.1</v>
      </c>
      <c r="E43" s="14">
        <f>SUM(E31:E42)-0.01</f>
        <v>13</v>
      </c>
    </row>
    <row r="44" spans="1:5" ht="6" customHeight="1">
      <c r="A44" s="12"/>
      <c r="B44" s="12"/>
      <c r="C44" s="12"/>
      <c r="D44" s="12"/>
      <c r="E44" s="12"/>
    </row>
    <row r="45" spans="1:5" ht="19.5" customHeight="1">
      <c r="A45" s="15" t="s">
        <v>11</v>
      </c>
      <c r="B45" s="15"/>
      <c r="C45" s="12"/>
      <c r="D45" s="12"/>
      <c r="E45" s="12"/>
    </row>
    <row r="46" spans="1:5" ht="19.5" customHeight="1">
      <c r="A46" s="12"/>
      <c r="B46" s="12"/>
      <c r="C46" s="12"/>
      <c r="D46" s="12"/>
      <c r="E46" s="12"/>
    </row>
    <row r="47" spans="1:5" ht="19.5" customHeight="1">
      <c r="A47" s="12">
        <v>1</v>
      </c>
      <c r="B47" s="15" t="s">
        <v>41</v>
      </c>
      <c r="C47" s="12">
        <v>30</v>
      </c>
      <c r="D47" s="14">
        <f>ROUND(C47/12,1)</f>
        <v>2.5</v>
      </c>
      <c r="E47" s="14">
        <f>ROUND(D47/7540*1000,2)</f>
        <v>0.33</v>
      </c>
    </row>
    <row r="48" spans="1:5" ht="19.5" customHeight="1">
      <c r="A48" s="12">
        <v>2</v>
      </c>
      <c r="B48" s="15" t="s">
        <v>42</v>
      </c>
      <c r="C48" s="12">
        <v>30</v>
      </c>
      <c r="D48" s="14">
        <f>ROUND(C48/12,1)</f>
        <v>2.5</v>
      </c>
      <c r="E48" s="14">
        <f>ROUND(D48/7540*1000,2)</f>
        <v>0.33</v>
      </c>
    </row>
    <row r="49" spans="1:5" ht="19.5" customHeight="1">
      <c r="A49" s="12">
        <v>3</v>
      </c>
      <c r="B49" s="15" t="s">
        <v>43</v>
      </c>
      <c r="C49" s="12">
        <v>0</v>
      </c>
      <c r="D49" s="14">
        <f>ROUND(C49/12,1)</f>
        <v>0</v>
      </c>
      <c r="E49" s="14">
        <f>ROUND(D49/7540*1000,2)</f>
        <v>0</v>
      </c>
    </row>
    <row r="50" spans="1:5" ht="19.5" customHeight="1">
      <c r="A50" s="12">
        <v>4</v>
      </c>
      <c r="B50" s="15" t="s">
        <v>44</v>
      </c>
      <c r="C50" s="12">
        <v>0</v>
      </c>
      <c r="D50" s="14">
        <f>ROUND(C50/12,1)</f>
        <v>0</v>
      </c>
      <c r="E50" s="14">
        <f>ROUND(D50/7540*1000,2)</f>
        <v>0</v>
      </c>
    </row>
    <row r="51" spans="1:5" ht="19.5" customHeight="1">
      <c r="A51" s="15" t="s">
        <v>45</v>
      </c>
      <c r="B51" s="15"/>
      <c r="C51" s="12">
        <f>SUM(C47:C50)</f>
        <v>60</v>
      </c>
      <c r="D51" s="12">
        <f>SUM(D47:D50)</f>
        <v>5</v>
      </c>
      <c r="E51" s="12">
        <f>SUM(E47:E50)</f>
        <v>0.66</v>
      </c>
    </row>
    <row r="52" spans="1:5" ht="5.25" customHeight="1">
      <c r="A52" s="12"/>
      <c r="B52" s="12"/>
      <c r="C52" s="12"/>
      <c r="D52" s="12"/>
      <c r="E52" s="12"/>
    </row>
    <row r="53" spans="1:5" ht="19.5" customHeight="1">
      <c r="A53" s="15" t="s">
        <v>46</v>
      </c>
      <c r="B53" s="15"/>
      <c r="C53" s="12">
        <v>20</v>
      </c>
      <c r="D53" s="14">
        <f>ROUND(C53/12,1)</f>
        <v>1.7</v>
      </c>
      <c r="E53" s="14">
        <f>ROUND(D53/7540*1000,2)</f>
        <v>0.23</v>
      </c>
    </row>
    <row r="54" spans="1:5" ht="6.75" customHeight="1">
      <c r="A54" s="12"/>
      <c r="B54" s="12"/>
      <c r="C54" s="12"/>
      <c r="D54" s="12"/>
      <c r="E54" s="12"/>
    </row>
    <row r="55" spans="1:5" ht="19.5" customHeight="1">
      <c r="A55" s="15" t="s">
        <v>47</v>
      </c>
      <c r="B55" s="15"/>
      <c r="C55" s="12"/>
      <c r="D55" s="12"/>
      <c r="E55" s="12"/>
    </row>
    <row r="56" spans="1:5" ht="8.25" customHeight="1">
      <c r="A56" s="12"/>
      <c r="B56" s="12"/>
      <c r="C56" s="12"/>
      <c r="D56" s="12"/>
      <c r="E56" s="12"/>
    </row>
    <row r="57" spans="1:5" ht="19.5" customHeight="1">
      <c r="A57" s="12">
        <v>1</v>
      </c>
      <c r="B57" s="15" t="s">
        <v>15</v>
      </c>
      <c r="C57" s="12">
        <v>0</v>
      </c>
      <c r="D57" s="14">
        <f>ROUND(C57/12,1)</f>
        <v>0</v>
      </c>
      <c r="E57" s="14">
        <f>ROUND(D57/7540*1000,2)</f>
        <v>0</v>
      </c>
    </row>
    <row r="58" spans="1:5" ht="19.5" customHeight="1">
      <c r="A58" s="12">
        <v>2</v>
      </c>
      <c r="B58" s="15" t="s">
        <v>16</v>
      </c>
      <c r="C58" s="12">
        <v>956.7</v>
      </c>
      <c r="D58" s="14">
        <f>ROUND(C58/12,1)</f>
        <v>79.7</v>
      </c>
      <c r="E58" s="14">
        <f>ROUND(D58/7540*1000,2)</f>
        <v>10.57</v>
      </c>
    </row>
    <row r="59" spans="1:5" ht="19.5" customHeight="1">
      <c r="A59" s="12">
        <v>3</v>
      </c>
      <c r="B59" s="15" t="s">
        <v>17</v>
      </c>
      <c r="C59" s="12">
        <v>350.8</v>
      </c>
      <c r="D59" s="14">
        <f>ROUND(C59/12,1)</f>
        <v>29.2</v>
      </c>
      <c r="E59" s="12"/>
    </row>
    <row r="60" spans="1:5" ht="19.5" customHeight="1">
      <c r="A60" s="12">
        <v>4</v>
      </c>
      <c r="B60" s="15" t="s">
        <v>18</v>
      </c>
      <c r="C60" s="12">
        <v>0</v>
      </c>
      <c r="D60" s="14">
        <f>ROUND(C60/12,1)</f>
        <v>0</v>
      </c>
      <c r="E60" s="12"/>
    </row>
    <row r="61" spans="1:5" ht="19.5" customHeight="1">
      <c r="A61" s="12">
        <v>5</v>
      </c>
      <c r="B61" s="15" t="s">
        <v>19</v>
      </c>
      <c r="C61" s="12">
        <v>0</v>
      </c>
      <c r="D61" s="14">
        <f>ROUND(C61/12,1)</f>
        <v>0</v>
      </c>
      <c r="E61" s="12"/>
    </row>
    <row r="62" spans="1:5" ht="19.5" customHeight="1">
      <c r="A62" s="15" t="s">
        <v>48</v>
      </c>
      <c r="B62" s="15"/>
      <c r="C62" s="12">
        <f>SUM(C57:C61)</f>
        <v>1307.5</v>
      </c>
      <c r="D62" s="12">
        <f>SUM(D57:D61)</f>
        <v>108.9</v>
      </c>
      <c r="E62" s="12">
        <f>SUM(E57:E61)</f>
        <v>10.57</v>
      </c>
    </row>
    <row r="63" spans="1:5" ht="6.75" customHeight="1">
      <c r="A63" s="13"/>
      <c r="B63" s="13"/>
      <c r="C63" s="13"/>
      <c r="D63" s="13"/>
      <c r="E63" s="13"/>
    </row>
    <row r="64" spans="1:5" ht="19.5" customHeight="1">
      <c r="A64" s="13" t="s">
        <v>49</v>
      </c>
      <c r="B64" s="13"/>
      <c r="C64" s="13">
        <f>C43+C51+C53+C62</f>
        <v>2565.1</v>
      </c>
      <c r="D64" s="13">
        <f>D43+D51+D53+D62</f>
        <v>213.7</v>
      </c>
      <c r="E64" s="13"/>
    </row>
  </sheetData>
  <sheetProtection selectLockedCells="1" selectUnlockedCells="1"/>
  <mergeCells count="22">
    <mergeCell ref="A1:E1"/>
    <mergeCell ref="C2:E2"/>
    <mergeCell ref="A3:E3"/>
    <mergeCell ref="A4:E4"/>
    <mergeCell ref="A6:B6"/>
    <mergeCell ref="A10:B10"/>
    <mergeCell ref="A12:B12"/>
    <mergeCell ref="A18:B18"/>
    <mergeCell ref="A19:B19"/>
    <mergeCell ref="A21:B21"/>
    <mergeCell ref="A22:B22"/>
    <mergeCell ref="A23:B23"/>
    <mergeCell ref="A24:B24"/>
    <mergeCell ref="A26:E26"/>
    <mergeCell ref="A29:B29"/>
    <mergeCell ref="A43:B43"/>
    <mergeCell ref="A45:B45"/>
    <mergeCell ref="A51:B51"/>
    <mergeCell ref="A53:B53"/>
    <mergeCell ref="A55:B55"/>
    <mergeCell ref="A62:B62"/>
    <mergeCell ref="A64:B64"/>
  </mergeCells>
  <printOptions/>
  <pageMargins left="0.7875" right="0.19652777777777777" top="0.19652777777777777" bottom="0.19652777777777777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2016-03-13T13:17:27Z</cp:lastPrinted>
  <dcterms:created xsi:type="dcterms:W3CDTF">1996-10-08T23:32:33Z</dcterms:created>
  <dcterms:modified xsi:type="dcterms:W3CDTF">2016-03-13T13:17:31Z</dcterms:modified>
  <cp:category/>
  <cp:version/>
  <cp:contentType/>
  <cp:contentStatus/>
  <cp:revision>2</cp:revision>
</cp:coreProperties>
</file>